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4/"/>
    </mc:Choice>
  </mc:AlternateContent>
  <xr:revisionPtr revIDLastSave="170" documentId="13_ncr:1_{77820B50-ABFD-43B3-BDB9-7795E7B2A140}" xr6:coauthVersionLast="47" xr6:coauthVersionMax="47" xr10:uidLastSave="{96D928BC-847C-4A31-8185-E00E23E6FF1D}"/>
  <bookViews>
    <workbookView xWindow="-110" yWindow="-110" windowWidth="19420" windowHeight="1030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arjeta de credito por canal" sheetId="8" r:id="rId5"/>
    <sheet name="Resto" sheetId="5" r:id="rId6"/>
    <sheet name="Cuentas de pago y fondos invert" sheetId="9" r:id="rId7"/>
  </sheets>
  <externalReferences>
    <externalReference r:id="rId8"/>
    <externalReference r:id="rId9"/>
    <externalReference r:id="rId10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6" l="1"/>
  <c r="D103" i="6"/>
  <c r="C103" i="6"/>
  <c r="B103" i="6"/>
  <c r="A103" i="6"/>
  <c r="K102" i="2"/>
  <c r="J102" i="2"/>
  <c r="I102" i="2"/>
  <c r="H102" i="2"/>
  <c r="G102" i="2"/>
  <c r="F102" i="2"/>
  <c r="E102" i="2"/>
  <c r="D102" i="2"/>
  <c r="C102" i="2"/>
  <c r="B102" i="2"/>
  <c r="A102" i="2"/>
  <c r="E102" i="6"/>
  <c r="D102" i="6"/>
  <c r="C102" i="6"/>
  <c r="B102" i="6"/>
  <c r="A102" i="6"/>
  <c r="E101" i="6"/>
  <c r="D101" i="6"/>
  <c r="C101" i="6"/>
  <c r="B101" i="6"/>
  <c r="A101" i="6"/>
  <c r="K101" i="2"/>
  <c r="J101" i="2"/>
  <c r="I101" i="2"/>
  <c r="H101" i="2"/>
  <c r="G101" i="2"/>
  <c r="F101" i="2"/>
  <c r="E101" i="2"/>
  <c r="D101" i="2"/>
  <c r="C101" i="2"/>
  <c r="B101" i="2"/>
  <c r="A101" i="2"/>
</calcChain>
</file>

<file path=xl/sharedStrings.xml><?xml version="1.0" encoding="utf-8"?>
<sst xmlns="http://schemas.openxmlformats.org/spreadsheetml/2006/main" count="156" uniqueCount="55">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</sst>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1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5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5/2025-03/Informe_marzo%202025.xlsx" TargetMode="External"/><Relationship Id="rId1" Type="http://schemas.openxmlformats.org/officeDocument/2006/relationships/externalLinkPath" Target="Informe_marz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5/2025-04/Informe_abril%202025.xlsx" TargetMode="External"/><Relationship Id="rId1" Type="http://schemas.openxmlformats.org/officeDocument/2006/relationships/externalLinkPath" Target="Informe_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>
        <row r="100">
          <cell r="A100">
            <v>45716</v>
          </cell>
          <cell r="K100">
            <v>518230519</v>
          </cell>
          <cell r="L100">
            <v>49604007208784.219</v>
          </cell>
        </row>
        <row r="101">
          <cell r="A101">
            <v>45747</v>
          </cell>
          <cell r="B101">
            <v>4689159</v>
          </cell>
          <cell r="C101">
            <v>15356604746667.334</v>
          </cell>
          <cell r="E101">
            <v>107176</v>
          </cell>
          <cell r="F101">
            <v>245938883057.40997</v>
          </cell>
          <cell r="H101">
            <v>55253</v>
          </cell>
          <cell r="I101">
            <v>119806624465.46999</v>
          </cell>
          <cell r="K101">
            <v>582628789</v>
          </cell>
          <cell r="L101">
            <v>53564565950199.266</v>
          </cell>
        </row>
      </sheetData>
      <sheetData sheetId="2"/>
      <sheetData sheetId="3"/>
      <sheetData sheetId="4"/>
      <sheetData sheetId="5">
        <row r="101">
          <cell r="J101">
            <v>3041</v>
          </cell>
          <cell r="K101">
            <v>1604</v>
          </cell>
          <cell r="L101">
            <v>859050</v>
          </cell>
          <cell r="M101">
            <v>1088648</v>
          </cell>
          <cell r="N101">
            <v>4790430.78</v>
          </cell>
          <cell r="O101">
            <v>31224532.579999998</v>
          </cell>
          <cell r="P101">
            <v>1570834164.1000001</v>
          </cell>
          <cell r="Q101">
            <v>1227707267.03</v>
          </cell>
          <cell r="T101">
            <v>45477</v>
          </cell>
          <cell r="U101">
            <v>112585159.11</v>
          </cell>
        </row>
        <row r="102">
          <cell r="J102">
            <v>2821</v>
          </cell>
          <cell r="K102">
            <v>27256</v>
          </cell>
          <cell r="L102">
            <v>787274</v>
          </cell>
          <cell r="M102">
            <v>878133</v>
          </cell>
          <cell r="N102">
            <v>5510615.4499999993</v>
          </cell>
          <cell r="O102">
            <v>72567826.599999994</v>
          </cell>
          <cell r="P102">
            <v>1454936981.1999998</v>
          </cell>
          <cell r="Q102">
            <v>938366937.63999999</v>
          </cell>
          <cell r="T102">
            <v>45770</v>
          </cell>
          <cell r="U102">
            <v>107818092.09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D2" t="str">
            <v>Extracciones ATM  (eje izquierdo)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H2" t="str">
            <v>Total de transferencias inmediatas "push"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24">
          <cell r="J124">
            <v>2136764</v>
          </cell>
          <cell r="K124">
            <v>3250988926639.252</v>
          </cell>
          <cell r="N124">
            <v>2552395</v>
          </cell>
          <cell r="O124">
            <v>12105615820028.082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mosaico Part nominal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>
        <row r="102">
          <cell r="A102">
            <v>45777</v>
          </cell>
          <cell r="B102">
            <v>4950107</v>
          </cell>
          <cell r="C102">
            <v>16757529128569.699</v>
          </cell>
          <cell r="E102">
            <v>167566</v>
          </cell>
          <cell r="F102">
            <v>435789420487.53003</v>
          </cell>
          <cell r="H102">
            <v>64244</v>
          </cell>
          <cell r="I102">
            <v>141939463906.32999</v>
          </cell>
          <cell r="K102">
            <v>576016037</v>
          </cell>
          <cell r="L102">
            <v>56423215649996.211</v>
          </cell>
        </row>
      </sheetData>
      <sheetData sheetId="2"/>
      <sheetData sheetId="3"/>
      <sheetData sheetId="4"/>
      <sheetData sheetId="5">
        <row r="103">
          <cell r="J103">
            <v>4106</v>
          </cell>
          <cell r="K103">
            <v>681368</v>
          </cell>
          <cell r="L103">
            <v>834036</v>
          </cell>
          <cell r="M103">
            <v>277507</v>
          </cell>
          <cell r="N103">
            <v>6619310.7200000007</v>
          </cell>
          <cell r="O103">
            <v>810503735.64999998</v>
          </cell>
          <cell r="P103">
            <v>1468123871.73</v>
          </cell>
          <cell r="Q103">
            <v>275859611</v>
          </cell>
          <cell r="T103">
            <v>56068</v>
          </cell>
          <cell r="U103">
            <v>108715442.23999999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25">
          <cell r="J125">
            <v>2254012</v>
          </cell>
          <cell r="K125">
            <v>3488112540196.6992</v>
          </cell>
          <cell r="N125">
            <v>2696095</v>
          </cell>
          <cell r="O125">
            <v>13269416588373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2"/>
  <sheetViews>
    <sheetView tabSelected="1" zoomScaleNormal="100" workbookViewId="0">
      <pane xSplit="1" ySplit="2" topLeftCell="B96" activePane="bottomRight" state="frozen"/>
      <selection pane="topRight" activeCell="B1" sqref="B1"/>
      <selection pane="bottomLeft" activeCell="A4" sqref="A4"/>
      <selection pane="bottomRight" activeCell="B102" sqref="B102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5" x14ac:dyDescent="0.3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5" x14ac:dyDescent="0.35">
      <c r="A101" s="2">
        <f>[2]Series!A101</f>
        <v>45747</v>
      </c>
      <c r="B101" s="3">
        <f>[2]Series!B101</f>
        <v>4689159</v>
      </c>
      <c r="C101" s="3">
        <f>[2]Series!C101</f>
        <v>15356604746667.334</v>
      </c>
      <c r="D101" s="3">
        <f>+'[2]Serie Cheques '!J124</f>
        <v>2136764</v>
      </c>
      <c r="E101" s="3">
        <f>+'[2]Serie Cheques '!K124</f>
        <v>3250988926639.252</v>
      </c>
      <c r="F101" s="3">
        <f>+'[2]Serie Cheques '!N124</f>
        <v>2552395</v>
      </c>
      <c r="G101" s="3">
        <f>+'[2]Serie Cheques '!O124</f>
        <v>12105615820028.082</v>
      </c>
      <c r="H101" s="3">
        <f>[2]Series!E101</f>
        <v>107176</v>
      </c>
      <c r="I101" s="3">
        <f>[2]Series!F101</f>
        <v>245938883057.40997</v>
      </c>
      <c r="J101" s="3">
        <f>[2]Series!H101</f>
        <v>55253</v>
      </c>
      <c r="K101" s="3">
        <f>[2]Series!I101</f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5" x14ac:dyDescent="0.35">
      <c r="A102" s="4">
        <f>[3]Series!A102</f>
        <v>45777</v>
      </c>
      <c r="B102" s="5">
        <f>[3]Series!B102</f>
        <v>4950107</v>
      </c>
      <c r="C102" s="5">
        <f>[3]Series!C102</f>
        <v>16757529128569.699</v>
      </c>
      <c r="D102" s="5">
        <f>+'[3]Serie Cheques '!J125</f>
        <v>2254012</v>
      </c>
      <c r="E102" s="5">
        <f>+'[3]Serie Cheques '!K125</f>
        <v>3488112540196.6992</v>
      </c>
      <c r="F102" s="5">
        <f>+'[3]Serie Cheques '!N125</f>
        <v>2696095</v>
      </c>
      <c r="G102" s="5">
        <f>+'[3]Serie Cheques '!O125</f>
        <v>13269416588373</v>
      </c>
      <c r="H102" s="5">
        <f>[3]Series!E102</f>
        <v>167566</v>
      </c>
      <c r="I102" s="5">
        <f>[3]Series!F102</f>
        <v>435789420487.53003</v>
      </c>
      <c r="J102" s="5">
        <f>[3]Series!H102</f>
        <v>64244</v>
      </c>
      <c r="K102" s="5">
        <f>[3]Series!I102</f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3"/>
  <sheetViews>
    <sheetView zoomScaleNormal="100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B103" sqref="B103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65" customHeight="1" x14ac:dyDescent="0.3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3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5" x14ac:dyDescent="0.3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5" x14ac:dyDescent="0.3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73828267</v>
      </c>
      <c r="I100" s="3">
        <v>1275200341496.8792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5" x14ac:dyDescent="0.35">
      <c r="A101" s="4">
        <f>[2]Series!A100</f>
        <v>45716</v>
      </c>
      <c r="B101" s="5">
        <f>[2]Series!K100</f>
        <v>518230519</v>
      </c>
      <c r="C101" s="5">
        <f>[2]Series!L100</f>
        <v>49604007208784.219</v>
      </c>
      <c r="D101" s="5">
        <f>+'[2]Series push apertura'!J101+'[2]Series push apertura'!K101+'[2]Series push apertura'!L101+'[2]Series push apertura'!M101+'[2]Series push apertura'!T101</f>
        <v>1997820</v>
      </c>
      <c r="E101" s="5">
        <f>+'[2]Series push apertura'!N101+'[2]Series push apertura'!O101+'[2]Series push apertura'!P101+'[2]Series push apertura'!Q101+'[2]Series push apertura'!U101</f>
        <v>2947141553.5999999</v>
      </c>
      <c r="F101" s="5">
        <v>631995</v>
      </c>
      <c r="G101" s="5">
        <v>85286807209.20993</v>
      </c>
      <c r="H101" s="5">
        <v>69614603</v>
      </c>
      <c r="I101" s="5">
        <v>1255728894090.9202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5" x14ac:dyDescent="0.35">
      <c r="A102" s="2">
        <f>[2]Series!A101</f>
        <v>45747</v>
      </c>
      <c r="B102" s="3">
        <f>[2]Series!K101</f>
        <v>582628789</v>
      </c>
      <c r="C102" s="3">
        <f>[2]Series!L101</f>
        <v>53564565950199.266</v>
      </c>
      <c r="D102" s="8">
        <f>+'[2]Series push apertura'!J102+'[2]Series push apertura'!K102+'[2]Series push apertura'!L102+'[2]Series push apertura'!M102+'[2]Series push apertura'!T102</f>
        <v>1741254</v>
      </c>
      <c r="E102" s="8">
        <f>+'[2]Series push apertura'!N102+'[2]Series push apertura'!O102+'[2]Series push apertura'!P102+'[2]Series push apertura'!Q102+'[2]Series push apertura'!U102</f>
        <v>2579200452.98</v>
      </c>
      <c r="F102" s="3">
        <v>717188</v>
      </c>
      <c r="G102" s="3">
        <v>95541804697.389969</v>
      </c>
      <c r="H102" s="3">
        <v>74615490</v>
      </c>
      <c r="I102" s="3">
        <v>1346150409706.1807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5" x14ac:dyDescent="0.35">
      <c r="A103" s="4">
        <f>[3]Series!A102</f>
        <v>45777</v>
      </c>
      <c r="B103" s="5">
        <f>[3]Series!K102</f>
        <v>576016037</v>
      </c>
      <c r="C103" s="5">
        <f>[3]Series!L102</f>
        <v>56423215649996.211</v>
      </c>
      <c r="D103" s="5">
        <f>+'[3]Series push apertura'!J103+'[3]Series push apertura'!K103+'[3]Series push apertura'!L103+'[3]Series push apertura'!M103+'[3]Series push apertura'!T103</f>
        <v>1853085</v>
      </c>
      <c r="E103" s="5">
        <f>+'[3]Series push apertura'!N103+'[3]Series push apertura'!O103+'[3]Series push apertura'!P103+'[3]Series push apertura'!Q103+'[3]Series push apertura'!U103</f>
        <v>2669821971.3399997</v>
      </c>
      <c r="F103" s="5">
        <v>700238</v>
      </c>
      <c r="G103" s="5">
        <v>107366697900.71992</v>
      </c>
      <c r="H103" s="5">
        <v>72282886</v>
      </c>
      <c r="I103" s="5">
        <v>1317546484170.365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03"/>
  <sheetViews>
    <sheetView zoomScaleNormal="100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A103" sqref="A103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0" width="8.26953125" bestFit="1" customWidth="1"/>
    <col min="11" max="11" width="8.632812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3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  <c r="X100">
        <v>0</v>
      </c>
      <c r="Y100">
        <v>0</v>
      </c>
      <c r="Z100">
        <v>0</v>
      </c>
      <c r="AA100">
        <v>0</v>
      </c>
    </row>
    <row r="101" spans="1:27" ht="15.5" x14ac:dyDescent="0.3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>
        <v>0</v>
      </c>
      <c r="Y101" s="14">
        <v>0</v>
      </c>
      <c r="Z101" s="14">
        <v>0</v>
      </c>
      <c r="AA101" s="14">
        <v>0</v>
      </c>
    </row>
    <row r="102" spans="1:27" ht="15.5" x14ac:dyDescent="0.3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  <c r="X102">
        <v>0</v>
      </c>
      <c r="Y102">
        <v>0</v>
      </c>
      <c r="Z102">
        <v>0</v>
      </c>
      <c r="AA102">
        <v>0</v>
      </c>
    </row>
    <row r="103" spans="1:27" ht="15.5" x14ac:dyDescent="0.3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>
        <v>0</v>
      </c>
      <c r="Y103" s="14">
        <v>0</v>
      </c>
      <c r="Z103" s="14">
        <v>0</v>
      </c>
      <c r="AA103" s="14">
        <v>0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4" priority="9" operator="notEqual">
      <formula>0</formula>
    </cfRule>
  </conditionalFormatting>
  <conditionalFormatting sqref="X97:AA97">
    <cfRule type="cellIs" dxfId="3" priority="7" operator="notEqual">
      <formula>0</formula>
    </cfRule>
  </conditionalFormatting>
  <conditionalFormatting sqref="X99:AA99">
    <cfRule type="cellIs" dxfId="2" priority="4" operator="notEqual">
      <formula>0</formula>
    </cfRule>
  </conditionalFormatting>
  <conditionalFormatting sqref="X101:AA101">
    <cfRule type="cellIs" dxfId="1" priority="2" operator="notEqual">
      <formula>0</formula>
    </cfRule>
  </conditionalFormatting>
  <conditionalFormatting sqref="X103:AA10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101"/>
  <sheetViews>
    <sheetView zoomScale="80" zoomScaleNormal="80" workbookViewId="0">
      <pane xSplit="1" ySplit="2" topLeftCell="B92" activePane="bottomRight" state="frozen"/>
      <selection pane="topRight" activeCell="B1" sqref="B1"/>
      <selection pane="bottomLeft" activeCell="A4" sqref="A4"/>
      <selection pane="bottomRight" activeCell="B101" sqref="B101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</cols>
  <sheetData>
    <row r="1" spans="1:9" ht="33.75" customHeight="1" x14ac:dyDescent="0.3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5" x14ac:dyDescent="0.3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5" x14ac:dyDescent="0.3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5" x14ac:dyDescent="0.3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5" x14ac:dyDescent="0.3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5" x14ac:dyDescent="0.3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5" x14ac:dyDescent="0.3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5" x14ac:dyDescent="0.3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5" x14ac:dyDescent="0.3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5" x14ac:dyDescent="0.3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5" x14ac:dyDescent="0.3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5" x14ac:dyDescent="0.3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5" x14ac:dyDescent="0.3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</row>
    <row r="97" spans="1:9" ht="15.5" x14ac:dyDescent="0.3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</row>
    <row r="98" spans="1:9" ht="15.5" x14ac:dyDescent="0.35">
      <c r="A98" s="4">
        <v>45657</v>
      </c>
      <c r="B98" s="5">
        <v>171508900</v>
      </c>
      <c r="C98" s="5">
        <v>8191711099850.7588</v>
      </c>
      <c r="D98" s="5">
        <v>268629015</v>
      </c>
      <c r="E98" s="5">
        <v>6232242304432.6504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</row>
    <row r="99" spans="1:9" ht="15.5" x14ac:dyDescent="0.35">
      <c r="A99" s="2">
        <v>45688</v>
      </c>
      <c r="B99" s="3">
        <v>156713268</v>
      </c>
      <c r="C99" s="3">
        <v>7208301979908.0811</v>
      </c>
      <c r="D99" s="3">
        <v>230550841</v>
      </c>
      <c r="E99" s="3">
        <v>5316051653563.6396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</row>
    <row r="100" spans="1:9" ht="15.5" x14ac:dyDescent="0.35">
      <c r="A100" s="4">
        <v>45716</v>
      </c>
      <c r="B100" s="5">
        <v>162085832</v>
      </c>
      <c r="C100" s="5">
        <v>7700938136040.4883</v>
      </c>
      <c r="D100" s="5">
        <v>209725301</v>
      </c>
      <c r="E100" s="5">
        <v>4995949352729.1797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</row>
    <row r="101" spans="1:9" ht="15.5" x14ac:dyDescent="0.35">
      <c r="A101" s="2">
        <v>45747</v>
      </c>
      <c r="B101" s="3">
        <v>183256532</v>
      </c>
      <c r="C101" s="3">
        <v>8735289412214.7197</v>
      </c>
      <c r="D101" s="3">
        <v>223609801</v>
      </c>
      <c r="E101" s="3">
        <v>5372303866046.6904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I17"/>
  <sheetViews>
    <sheetView topLeftCell="A6" workbookViewId="0">
      <selection activeCell="B19" sqref="B19"/>
    </sheetView>
  </sheetViews>
  <sheetFormatPr baseColWidth="10" defaultRowHeight="14.5" x14ac:dyDescent="0.35"/>
  <cols>
    <col min="1" max="1" width="11.54296875" bestFit="1" customWidth="1"/>
    <col min="2" max="2" width="12.7265625" bestFit="1" customWidth="1"/>
    <col min="3" max="3" width="20.453125" bestFit="1" customWidth="1"/>
    <col min="4" max="4" width="12.7265625" bestFit="1" customWidth="1"/>
    <col min="5" max="5" width="20.453125" bestFit="1" customWidth="1"/>
    <col min="6" max="6" width="12.7265625" bestFit="1" customWidth="1"/>
    <col min="7" max="7" width="18.54296875" bestFit="1" customWidth="1"/>
    <col min="8" max="8" width="12.7265625" bestFit="1" customWidth="1"/>
    <col min="9" max="9" width="20.453125" bestFit="1" customWidth="1"/>
  </cols>
  <sheetData>
    <row r="1" spans="1:9" ht="15.5" x14ac:dyDescent="0.35">
      <c r="B1" s="15" t="s">
        <v>44</v>
      </c>
      <c r="C1" s="16"/>
      <c r="D1" s="15" t="s">
        <v>45</v>
      </c>
      <c r="E1" s="16" t="s">
        <v>46</v>
      </c>
      <c r="F1" s="15" t="s">
        <v>47</v>
      </c>
      <c r="G1" s="16" t="s">
        <v>48</v>
      </c>
      <c r="H1" s="15" t="s">
        <v>49</v>
      </c>
      <c r="I1" s="16" t="s">
        <v>50</v>
      </c>
    </row>
    <row r="2" spans="1:9" ht="15.5" x14ac:dyDescent="0.35">
      <c r="A2" s="1" t="s">
        <v>7</v>
      </c>
      <c r="B2" s="1" t="s">
        <v>8</v>
      </c>
      <c r="C2" s="1" t="s">
        <v>51</v>
      </c>
      <c r="D2" s="1" t="s">
        <v>8</v>
      </c>
      <c r="E2" s="1" t="s">
        <v>51</v>
      </c>
      <c r="F2" s="1" t="s">
        <v>8</v>
      </c>
      <c r="G2" s="1" t="s">
        <v>51</v>
      </c>
      <c r="H2" s="1" t="s">
        <v>8</v>
      </c>
      <c r="I2" s="1" t="s">
        <v>51</v>
      </c>
    </row>
    <row r="3" spans="1:9" ht="15.5" x14ac:dyDescent="0.35">
      <c r="A3" s="2">
        <v>45292</v>
      </c>
      <c r="B3" s="3">
        <v>38497171</v>
      </c>
      <c r="C3" s="3">
        <v>1016000586732.5298</v>
      </c>
      <c r="D3" s="3">
        <v>62681604</v>
      </c>
      <c r="E3" s="3">
        <v>1555868562350.2297</v>
      </c>
      <c r="F3" s="3">
        <v>26566466</v>
      </c>
      <c r="G3" s="3">
        <v>402132883535.88995</v>
      </c>
      <c r="H3" s="3">
        <v>15758102</v>
      </c>
      <c r="I3" s="3">
        <v>455614185209.75995</v>
      </c>
    </row>
    <row r="4" spans="1:9" ht="15.5" x14ac:dyDescent="0.35">
      <c r="A4" s="4">
        <v>45323</v>
      </c>
      <c r="B4" s="5">
        <v>39683795</v>
      </c>
      <c r="C4" s="5">
        <v>1092014464547.0299</v>
      </c>
      <c r="D4" s="5">
        <v>63142999</v>
      </c>
      <c r="E4" s="5">
        <v>1651581086573.29</v>
      </c>
      <c r="F4" s="5">
        <v>27676074</v>
      </c>
      <c r="G4" s="5">
        <v>523568600698.54999</v>
      </c>
      <c r="H4" s="5">
        <v>16529626</v>
      </c>
      <c r="I4" s="5">
        <v>526023178585.24005</v>
      </c>
    </row>
    <row r="5" spans="1:9" ht="15.5" x14ac:dyDescent="0.3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1915586721367.9402</v>
      </c>
      <c r="F5" s="3">
        <v>26853325</v>
      </c>
      <c r="G5" s="3">
        <v>577517964976.60999</v>
      </c>
      <c r="H5" s="3">
        <v>17276118</v>
      </c>
      <c r="I5" s="3">
        <v>593225309430.53003</v>
      </c>
    </row>
    <row r="6" spans="1:9" ht="15.5" x14ac:dyDescent="0.3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609354460068.37012</v>
      </c>
      <c r="H6" s="5">
        <v>16504824</v>
      </c>
      <c r="I6" s="5">
        <v>583800854007.18018</v>
      </c>
    </row>
    <row r="7" spans="1:9" ht="15.5" x14ac:dyDescent="0.35">
      <c r="A7" s="2">
        <v>45413</v>
      </c>
      <c r="B7" s="3">
        <v>48194213</v>
      </c>
      <c r="C7" s="3">
        <v>1940184691354.9497</v>
      </c>
      <c r="D7" s="3">
        <v>68172412</v>
      </c>
      <c r="E7" s="3">
        <v>2327431563510.5098</v>
      </c>
      <c r="F7" s="3">
        <v>27586083</v>
      </c>
      <c r="G7" s="3">
        <v>711490627959.08008</v>
      </c>
      <c r="H7" s="3">
        <v>16925805</v>
      </c>
      <c r="I7" s="3">
        <v>693807838264.59009</v>
      </c>
    </row>
    <row r="8" spans="1:9" ht="15.5" x14ac:dyDescent="0.35">
      <c r="A8" s="4">
        <v>45444</v>
      </c>
      <c r="B8" s="5">
        <v>44723802</v>
      </c>
      <c r="C8" s="5">
        <v>1678610931031.2297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745988855830.82007</v>
      </c>
    </row>
    <row r="9" spans="1:9" ht="15.5" x14ac:dyDescent="0.35">
      <c r="A9" s="2">
        <v>45474</v>
      </c>
      <c r="B9" s="3">
        <v>47034241</v>
      </c>
      <c r="C9" s="3">
        <v>1960330018434.6304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810996683469.22998</v>
      </c>
    </row>
    <row r="10" spans="1:9" ht="15.5" x14ac:dyDescent="0.35">
      <c r="A10" s="4">
        <v>45505</v>
      </c>
      <c r="B10" s="5">
        <v>50026873</v>
      </c>
      <c r="C10" s="5">
        <v>2177630714004.1699</v>
      </c>
      <c r="D10" s="5">
        <v>70131321</v>
      </c>
      <c r="E10" s="5">
        <v>2823359365141.8105</v>
      </c>
      <c r="F10" s="5">
        <v>27681465</v>
      </c>
      <c r="G10" s="5">
        <v>869881431427.54993</v>
      </c>
      <c r="H10" s="5">
        <v>17410697</v>
      </c>
      <c r="I10" s="5">
        <v>849005887350.13</v>
      </c>
    </row>
    <row r="11" spans="1:9" ht="15.5" x14ac:dyDescent="0.3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2809513291057.8091</v>
      </c>
      <c r="F11" s="3">
        <v>26635508</v>
      </c>
      <c r="G11" s="3">
        <v>852671045271.6698</v>
      </c>
      <c r="H11" s="3">
        <v>17242614</v>
      </c>
      <c r="I11" s="3">
        <v>856386867277.73987</v>
      </c>
    </row>
    <row r="12" spans="1:9" ht="15.5" x14ac:dyDescent="0.3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3207204688322.0894</v>
      </c>
      <c r="F12" s="5">
        <v>26971785</v>
      </c>
      <c r="G12" s="5">
        <v>889643104394.5</v>
      </c>
      <c r="H12" s="5">
        <v>17885829</v>
      </c>
      <c r="I12" s="5">
        <v>952558750248.08008</v>
      </c>
    </row>
    <row r="13" spans="1:9" ht="15.5" x14ac:dyDescent="0.35">
      <c r="A13" s="2">
        <v>45597</v>
      </c>
      <c r="B13" s="3">
        <v>56179107</v>
      </c>
      <c r="C13" s="3">
        <v>2954831712832.8594</v>
      </c>
      <c r="D13" s="3">
        <v>72811083</v>
      </c>
      <c r="E13" s="3">
        <v>3200078730823.5693</v>
      </c>
      <c r="F13" s="3">
        <v>26608456</v>
      </c>
      <c r="G13" s="3">
        <v>931814761651.18005</v>
      </c>
      <c r="H13" s="3">
        <v>17707488</v>
      </c>
      <c r="I13" s="3">
        <v>992821925573.84009</v>
      </c>
    </row>
    <row r="14" spans="1:9" ht="15.5" x14ac:dyDescent="0.3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3652018678939.4297</v>
      </c>
      <c r="F14" s="5">
        <v>25960668</v>
      </c>
      <c r="G14" s="5">
        <v>905085017558.31995</v>
      </c>
      <c r="H14" s="5">
        <v>18418842</v>
      </c>
      <c r="I14" s="5">
        <v>1099074779902.1898</v>
      </c>
    </row>
    <row r="15" spans="1:9" ht="15.5" x14ac:dyDescent="0.35">
      <c r="A15" s="2">
        <v>45658</v>
      </c>
      <c r="B15" s="3">
        <v>49758839</v>
      </c>
      <c r="C15" s="3">
        <v>2410237065110.0508</v>
      </c>
      <c r="D15" s="3">
        <v>65715540</v>
      </c>
      <c r="E15" s="3">
        <v>2930483123079.1997</v>
      </c>
      <c r="F15" s="3">
        <v>25085837</v>
      </c>
      <c r="G15" s="3">
        <v>922049933890.94983</v>
      </c>
      <c r="H15" s="3">
        <v>16153052</v>
      </c>
      <c r="I15" s="3">
        <v>945531857827.88013</v>
      </c>
    </row>
    <row r="16" spans="1:9" ht="15.5" x14ac:dyDescent="0.35">
      <c r="A16" s="4">
        <v>45689</v>
      </c>
      <c r="B16" s="5">
        <v>49767964</v>
      </c>
      <c r="C16" s="5">
        <v>2534332522569.8403</v>
      </c>
      <c r="D16" s="5">
        <v>69894829</v>
      </c>
      <c r="E16" s="5">
        <v>3190649851236.5195</v>
      </c>
      <c r="F16" s="5">
        <v>25954508</v>
      </c>
      <c r="G16" s="5">
        <v>987604019753.98987</v>
      </c>
      <c r="H16" s="5">
        <v>16468531</v>
      </c>
      <c r="I16" s="5">
        <v>988351742480.14014</v>
      </c>
    </row>
    <row r="17" spans="1:9" ht="15.5" x14ac:dyDescent="0.35">
      <c r="A17" s="2">
        <v>45717</v>
      </c>
      <c r="B17" s="3">
        <v>56811103</v>
      </c>
      <c r="C17" s="3">
        <v>2919866163550.5703</v>
      </c>
      <c r="D17" s="3">
        <v>79667941</v>
      </c>
      <c r="E17" s="3">
        <v>3667697344142.1802</v>
      </c>
      <c r="F17" s="3">
        <v>26860087</v>
      </c>
      <c r="G17" s="3">
        <v>1044490963886.35</v>
      </c>
      <c r="H17" s="3">
        <v>19917401</v>
      </c>
      <c r="I17" s="3">
        <v>1103234940635.6199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02"/>
  <sheetViews>
    <sheetView zoomScale="80" zoomScaleNormal="80" workbookViewId="0">
      <pane xSplit="1" ySplit="2" topLeftCell="B94" activePane="bottomRight" state="frozen"/>
      <selection pane="topRight" activeCell="B1" sqref="B1"/>
      <selection pane="bottomLeft" activeCell="A4" sqref="A4"/>
      <selection pane="bottomRight" activeCell="A102" sqref="A102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27" width="20.7265625" customWidth="1"/>
    <col min="28" max="28" width="14.1796875" customWidth="1"/>
  </cols>
  <sheetData>
    <row r="1" spans="1:28" ht="48" customHeight="1" x14ac:dyDescent="0.3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929601</v>
      </c>
    </row>
    <row r="99" spans="1:28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931015</v>
      </c>
    </row>
    <row r="100" spans="1:28" ht="15.5" x14ac:dyDescent="0.3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873948</v>
      </c>
    </row>
    <row r="101" spans="1:28" ht="15.5" x14ac:dyDescent="0.3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>
        <v>127614</v>
      </c>
      <c r="AA101" s="3">
        <v>1225971530206.4099</v>
      </c>
      <c r="AB101" s="3">
        <v>938952</v>
      </c>
    </row>
    <row r="102" spans="1:28" ht="15.5" x14ac:dyDescent="0.3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>
        <v>122176</v>
      </c>
      <c r="AA102" s="5">
        <v>1267183727368.1001</v>
      </c>
      <c r="AB102" s="5"/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G23"/>
  <sheetViews>
    <sheetView topLeftCell="A11" workbookViewId="0">
      <selection activeCell="C16" sqref="C16"/>
    </sheetView>
  </sheetViews>
  <sheetFormatPr baseColWidth="10" defaultRowHeight="14.5" x14ac:dyDescent="0.35"/>
  <cols>
    <col min="1" max="1" width="16.7265625" customWidth="1"/>
    <col min="2" max="2" width="12.7265625" bestFit="1" customWidth="1"/>
    <col min="3" max="3" width="18.54296875" bestFit="1" customWidth="1"/>
    <col min="6" max="6" width="12.7265625" bestFit="1" customWidth="1"/>
    <col min="7" max="7" width="20.453125" bestFit="1" customWidth="1"/>
  </cols>
  <sheetData>
    <row r="1" spans="1:7" ht="31.5" customHeight="1" x14ac:dyDescent="0.35">
      <c r="A1" s="42" t="s">
        <v>52</v>
      </c>
      <c r="B1" s="41"/>
      <c r="C1" s="41"/>
      <c r="E1" s="42" t="s">
        <v>54</v>
      </c>
      <c r="F1" s="41"/>
      <c r="G1" s="41"/>
    </row>
    <row r="3" spans="1:7" ht="15.5" x14ac:dyDescent="0.35">
      <c r="A3" s="1" t="s">
        <v>7</v>
      </c>
      <c r="B3" s="1" t="s">
        <v>8</v>
      </c>
      <c r="C3" s="1" t="s">
        <v>53</v>
      </c>
      <c r="E3" s="1" t="s">
        <v>7</v>
      </c>
      <c r="F3" s="1" t="s">
        <v>8</v>
      </c>
      <c r="G3" s="1" t="s">
        <v>53</v>
      </c>
    </row>
    <row r="4" spans="1:7" ht="15.5" x14ac:dyDescent="0.35">
      <c r="A4" s="2">
        <v>45169</v>
      </c>
      <c r="B4" s="3">
        <v>15630078</v>
      </c>
      <c r="C4" s="3">
        <v>151409433000</v>
      </c>
      <c r="E4" s="2">
        <v>45139</v>
      </c>
      <c r="F4" s="3">
        <v>10711741</v>
      </c>
      <c r="G4" s="3">
        <v>446991321000</v>
      </c>
    </row>
    <row r="5" spans="1:7" ht="15.5" x14ac:dyDescent="0.35">
      <c r="A5" s="4">
        <v>45199</v>
      </c>
      <c r="B5" s="5">
        <v>16223615</v>
      </c>
      <c r="C5" s="5">
        <v>183710864000</v>
      </c>
      <c r="E5" s="4">
        <v>45170</v>
      </c>
      <c r="F5" s="5">
        <v>11667811</v>
      </c>
      <c r="G5" s="5">
        <v>548866562000</v>
      </c>
    </row>
    <row r="6" spans="1:7" ht="15.5" x14ac:dyDescent="0.35">
      <c r="A6" s="2">
        <v>45230</v>
      </c>
      <c r="B6" s="3">
        <v>15976635</v>
      </c>
      <c r="C6" s="3">
        <v>200816380000</v>
      </c>
      <c r="E6" s="2">
        <v>45200</v>
      </c>
      <c r="F6" s="3">
        <v>11764255</v>
      </c>
      <c r="G6" s="3">
        <v>588046934000</v>
      </c>
    </row>
    <row r="7" spans="1:7" ht="15.5" x14ac:dyDescent="0.35">
      <c r="A7" s="4">
        <v>45260</v>
      </c>
      <c r="B7" s="5">
        <v>16073648</v>
      </c>
      <c r="C7" s="5">
        <v>226345423057</v>
      </c>
      <c r="E7" s="4">
        <v>45231</v>
      </c>
      <c r="F7" s="5">
        <v>13056062</v>
      </c>
      <c r="G7" s="5">
        <v>730091453000</v>
      </c>
    </row>
    <row r="8" spans="1:7" ht="15.5" x14ac:dyDescent="0.35">
      <c r="A8" s="2">
        <v>45291</v>
      </c>
      <c r="B8" s="3">
        <v>16722823</v>
      </c>
      <c r="C8" s="3">
        <v>341137313000</v>
      </c>
      <c r="E8" s="2">
        <v>45261</v>
      </c>
      <c r="F8" s="3">
        <v>13796145</v>
      </c>
      <c r="G8" s="3">
        <v>1078941338000</v>
      </c>
    </row>
    <row r="9" spans="1:7" ht="15.5" x14ac:dyDescent="0.35">
      <c r="A9" s="4">
        <v>45322</v>
      </c>
      <c r="B9" s="5">
        <v>16665308</v>
      </c>
      <c r="C9" s="5">
        <v>279803200000</v>
      </c>
      <c r="E9" s="4">
        <v>45292</v>
      </c>
      <c r="F9" s="5">
        <v>14493141</v>
      </c>
      <c r="G9" s="5">
        <v>1127160785000</v>
      </c>
    </row>
    <row r="10" spans="1:7" ht="15.5" x14ac:dyDescent="0.35">
      <c r="A10" s="2">
        <v>45351</v>
      </c>
      <c r="B10" s="3">
        <v>16283009</v>
      </c>
      <c r="C10" s="3">
        <v>323061814000</v>
      </c>
      <c r="E10" s="2">
        <v>45323</v>
      </c>
      <c r="F10" s="3">
        <v>15105502</v>
      </c>
      <c r="G10" s="3">
        <v>1201025524000</v>
      </c>
    </row>
    <row r="11" spans="1:7" ht="15.5" x14ac:dyDescent="0.35">
      <c r="A11" s="4">
        <v>45382</v>
      </c>
      <c r="B11" s="5">
        <v>16688997</v>
      </c>
      <c r="C11" s="5">
        <v>415399368000</v>
      </c>
      <c r="E11" s="4">
        <v>45352</v>
      </c>
      <c r="F11" s="5">
        <v>15807761</v>
      </c>
      <c r="G11" s="5">
        <v>1530766390000</v>
      </c>
    </row>
    <row r="12" spans="1:7" ht="15.5" x14ac:dyDescent="0.35">
      <c r="A12" s="2">
        <v>45412</v>
      </c>
      <c r="B12" s="3">
        <v>16697926</v>
      </c>
      <c r="C12" s="3">
        <v>493535186000</v>
      </c>
      <c r="E12" s="2">
        <v>45383</v>
      </c>
      <c r="F12" s="3">
        <v>16658823</v>
      </c>
      <c r="G12" s="3">
        <v>1876801272000</v>
      </c>
    </row>
    <row r="13" spans="1:7" ht="15.5" x14ac:dyDescent="0.35">
      <c r="A13" s="4">
        <v>45443</v>
      </c>
      <c r="B13" s="5">
        <v>16213053</v>
      </c>
      <c r="C13" s="5">
        <v>493849434189</v>
      </c>
      <c r="E13" s="4">
        <v>45413</v>
      </c>
      <c r="F13" s="5">
        <v>16464168</v>
      </c>
      <c r="G13" s="5">
        <v>2142383247000</v>
      </c>
    </row>
    <row r="14" spans="1:7" ht="15.5" x14ac:dyDescent="0.35">
      <c r="A14" s="2">
        <v>45473</v>
      </c>
      <c r="B14" s="3">
        <v>14547920</v>
      </c>
      <c r="C14" s="3">
        <v>369723145000</v>
      </c>
      <c r="E14" s="2">
        <v>45444</v>
      </c>
      <c r="F14" s="3">
        <v>18571944</v>
      </c>
      <c r="G14" s="3">
        <v>2519868958000</v>
      </c>
    </row>
    <row r="15" spans="1:7" ht="15.5" x14ac:dyDescent="0.35">
      <c r="A15" s="4">
        <v>45504</v>
      </c>
      <c r="B15" s="5">
        <v>14506130</v>
      </c>
      <c r="C15" s="5">
        <v>417138255000</v>
      </c>
      <c r="E15" s="4">
        <v>45474</v>
      </c>
      <c r="F15" s="5">
        <v>19320614</v>
      </c>
      <c r="G15" s="5">
        <v>2708004585000</v>
      </c>
    </row>
    <row r="16" spans="1:7" ht="15.5" x14ac:dyDescent="0.35">
      <c r="A16" s="2">
        <v>45535</v>
      </c>
      <c r="B16" s="3">
        <v>13382099</v>
      </c>
      <c r="C16" s="3">
        <v>339202907000</v>
      </c>
      <c r="E16" s="2">
        <v>45505</v>
      </c>
      <c r="F16" s="3">
        <v>18088547</v>
      </c>
      <c r="G16" s="3">
        <v>2519119054000</v>
      </c>
    </row>
    <row r="17" spans="1:7" ht="15.5" x14ac:dyDescent="0.35">
      <c r="A17" s="4">
        <v>45565</v>
      </c>
      <c r="B17" s="5">
        <v>14462275</v>
      </c>
      <c r="C17" s="5">
        <v>405538505000</v>
      </c>
      <c r="E17" s="4">
        <v>45536</v>
      </c>
      <c r="F17" s="5">
        <v>20811349</v>
      </c>
      <c r="G17" s="5">
        <v>3095459938000</v>
      </c>
    </row>
    <row r="18" spans="1:7" ht="15.5" x14ac:dyDescent="0.35">
      <c r="A18" s="2">
        <v>45596</v>
      </c>
      <c r="B18" s="3">
        <v>14372481</v>
      </c>
      <c r="C18" s="3">
        <v>432614299000</v>
      </c>
      <c r="E18" s="2">
        <v>45566</v>
      </c>
      <c r="F18" s="3">
        <v>21373139</v>
      </c>
      <c r="G18" s="3">
        <v>3205162862000</v>
      </c>
    </row>
    <row r="19" spans="1:7" ht="15.5" x14ac:dyDescent="0.35">
      <c r="A19" s="4">
        <v>45626</v>
      </c>
      <c r="B19" s="5">
        <v>14371409</v>
      </c>
      <c r="C19" s="5">
        <v>432437007000</v>
      </c>
      <c r="E19" s="4">
        <v>45597</v>
      </c>
      <c r="F19" s="5">
        <v>21859105</v>
      </c>
      <c r="G19" s="5">
        <v>3436386404000</v>
      </c>
    </row>
    <row r="20" spans="1:7" ht="15.5" x14ac:dyDescent="0.35">
      <c r="A20" s="2">
        <v>45657</v>
      </c>
      <c r="B20" s="3">
        <v>14435536</v>
      </c>
      <c r="C20" s="3">
        <v>617985930000</v>
      </c>
      <c r="E20" s="2">
        <v>45627</v>
      </c>
      <c r="F20" s="3">
        <v>22429801</v>
      </c>
      <c r="G20" s="3">
        <v>4569396546000</v>
      </c>
    </row>
    <row r="21" spans="1:7" ht="15.5" x14ac:dyDescent="0.35">
      <c r="A21" s="4">
        <v>45688</v>
      </c>
      <c r="B21" s="5">
        <v>14225589</v>
      </c>
      <c r="C21" s="5">
        <v>522383633000</v>
      </c>
      <c r="E21" s="4">
        <v>45658</v>
      </c>
      <c r="F21" s="5">
        <v>22091221</v>
      </c>
      <c r="G21" s="5">
        <v>4417363596000</v>
      </c>
    </row>
    <row r="22" spans="1:7" ht="15.5" x14ac:dyDescent="0.35">
      <c r="A22" s="2">
        <v>45716</v>
      </c>
      <c r="B22" s="3">
        <v>13868393</v>
      </c>
      <c r="C22" s="3">
        <v>497082077000</v>
      </c>
      <c r="E22" s="2">
        <v>45689</v>
      </c>
      <c r="F22" s="3">
        <v>22919926</v>
      </c>
      <c r="G22" s="3">
        <v>4679636235000</v>
      </c>
    </row>
    <row r="23" spans="1:7" ht="15.5" x14ac:dyDescent="0.35">
      <c r="A23" s="4">
        <v>45747</v>
      </c>
      <c r="B23" s="5">
        <v>13918567</v>
      </c>
      <c r="C23" s="5">
        <v>558625100000</v>
      </c>
      <c r="E23" s="4">
        <v>45717</v>
      </c>
      <c r="F23" s="5">
        <v>23246522</v>
      </c>
      <c r="G23" s="5">
        <v>4586848553000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Cheques</vt:lpstr>
      <vt:lpstr>Transferencias de fondos</vt:lpstr>
      <vt:lpstr>Series push apertura</vt:lpstr>
      <vt:lpstr>Tarjetas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2025-05-28T14:08:18Z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